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<sst xmlns="http://schemas.openxmlformats.org/spreadsheetml/2006/main" count="122" uniqueCount="122">
  <si>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</si>
  <si>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</si>
  <si>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</si>
  <si>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</si>
  <si>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</si>
  <si>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</si>
  <si>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</si>
  <si>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</si>
  <si>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</si>
  <si>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</si>
  <si>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</si>
  <si>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</si>
  <si>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</si>
  <si>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</si>
  <si>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</si>
  <si>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</si>
  <si>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</si>
  <si>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</si>
  <si>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</si>
  <si>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</si>
  <si>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</si>
  <si>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</si>
  <si>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</si>
  <si>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</si>
  <si>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</si>
  <si>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</si>
  <si>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</si>
  <si>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</si>
  <si>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</si>
  <si>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</si>
  <si>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</si>
  <si>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</si>
  <si>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</si>
  <si>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</si>
  <si>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</si>
  <si>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</si>
  <si>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</si>
  <si>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</si>
  <si>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</si>
  <si>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</si>
  <si>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</si>
  <si>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</si>
  <si>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</si>
  <si>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</si>
  <si>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</si>
  <si>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</si>
  <si>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</si>
  <si>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</si>
  <si>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</si>
  <si>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</si>
  <si>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</si>
  <si>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</si>
  <si>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</si>
  <si>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</si>
  <si>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</si>
  <si>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</si>
  <si>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</si>
  <si>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</si>
  <si>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</si>
  <si>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</si>
  <si>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</si>
  <si>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</si>
  <si>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</si>
  <si>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</si>
  <si>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имущество  физических лиц, взимаемый по ставке,применяемойк объекту,налогообложения, расположенному в границах сельских поселений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</si>
  <si>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</si>
  <si>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</si>
  <si>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</si>
  <si>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</si>
  <si>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</si>
  <si>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</si>
  <si>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</si>
  <si>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</si>
  <si>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</si>
  <si>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</si>
  <si>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</si>
  <si>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</si>
  <si>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</si>
  <si>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</si>
  <si>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</si>
  <si>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</si>
  <si>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</si>
  <si>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</si>
  <si>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</si>
  <si>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Уточненный план</t>
  </si>
  <si>
    <t>Первоначальный план</t>
  </si>
  <si>
    <t>Изменения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</si>
  <si>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</si>
  <si>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</si>
  <si>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гос.и муниц.нужд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</si>
  <si>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ст.227 НК РФ</t>
  </si>
  <si>
    <t>на 2019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</si>
  <si>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</si>
  <si>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182 10102010 01 0000 110</t>
  </si>
  <si>
    <t>182 10102020 01 0000 110</t>
  </si>
  <si>
    <t>100 10302231 01 0000 110</t>
  </si>
  <si>
    <t>100 1 03 02230 01 0000 110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</si>
  <si>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</si>
  <si>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</si>
  <si>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</si>
  <si>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</si>
  <si>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</si>
  <si>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100 1 03 02250 01 0000 110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</si>
  <si>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</si>
  <si>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</si>
  <si>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</si>
  <si>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</si>
  <si>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</si>
  <si>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650 202 30024 10 0000 150</t>
  </si>
  <si>
    <t>650 2 02 30000 00 0000 150</t>
  </si>
  <si>
    <t>650 2 02 20000 00 0000 150</t>
  </si>
  <si>
    <t>650 2 02 15001 10 0000 150</t>
  </si>
  <si>
    <t>0650 2 02 10000 00 0000 150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</si>
  <si>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</si>
  <si>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</si>
  <si>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</si>
  <si>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</si>
  <si>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</si>
  <si>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</si>
  <si>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650 2 19 60010 10 0000 150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</si>
  <si>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</si>
  <si>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01.02.2019 № 1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</si>
</sst>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80" fontId="0" fillId="0" borderId="0" xfId="0" applyNumberFormat="1" applyAlignment="1">
      <alignment/>
    </xf>
    <xf numFmtId="180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 vertical="center"/>
    </xf>
    <xf numFmtId="180" fontId="9" fillId="0" borderId="34" xfId="0" applyNumberFormat="1" applyFont="1" applyFill="1" applyBorder="1" applyAlignment="1">
      <alignment horizontal="center" vertical="center"/>
    </xf>
    <xf numFmtId="180" fontId="13" fillId="33" borderId="35" xfId="0" applyNumberFormat="1" applyFont="1" applyFill="1" applyBorder="1" applyAlignment="1">
      <alignment horizontal="center" vertical="center"/>
    </xf>
    <xf numFmtId="180" fontId="13" fillId="33" borderId="34" xfId="0" applyNumberFormat="1" applyFont="1" applyFill="1" applyBorder="1" applyAlignment="1">
      <alignment horizontal="center" vertical="center"/>
    </xf>
    <xf numFmtId="180" fontId="9" fillId="0" borderId="33" xfId="0" applyNumberFormat="1" applyFont="1" applyFill="1" applyBorder="1" applyAlignment="1">
      <alignment horizontal="center" vertical="center"/>
    </xf>
    <xf numFmtId="180" fontId="13" fillId="33" borderId="36" xfId="0" applyNumberFormat="1" applyFont="1" applyFill="1" applyBorder="1" applyAlignment="1">
      <alignment horizontal="center" vertical="center"/>
    </xf>
    <xf numFmtId="180" fontId="13" fillId="33" borderId="37" xfId="0" applyNumberFormat="1" applyFont="1" applyFill="1" applyBorder="1" applyAlignment="1">
      <alignment horizontal="center" vertical="center"/>
    </xf>
    <xf numFmtId="180" fontId="13" fillId="33" borderId="38" xfId="0" applyNumberFormat="1" applyFont="1" applyFill="1" applyBorder="1" applyAlignment="1">
      <alignment horizontal="center" vertical="center"/>
    </xf>
    <xf numFmtId="180" fontId="13" fillId="33" borderId="39" xfId="0" applyNumberFormat="1" applyFont="1" applyFill="1" applyBorder="1" applyAlignment="1">
      <alignment horizontal="center" vertical="center"/>
    </xf>
    <xf numFmtId="180" fontId="9" fillId="0" borderId="40" xfId="0" applyNumberFormat="1" applyFont="1" applyFill="1" applyBorder="1" applyAlignment="1">
      <alignment horizontal="center" vertical="center"/>
    </xf>
    <xf numFmtId="180" fontId="16" fillId="0" borderId="41" xfId="0" applyNumberFormat="1" applyFont="1" applyFill="1" applyBorder="1" applyAlignment="1">
      <alignment horizontal="center" vertical="center"/>
    </xf>
    <xf numFmtId="180" fontId="17" fillId="0" borderId="34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/>
    </xf>
    <xf numFmtId="180" fontId="2" fillId="33" borderId="42" xfId="0" applyNumberFormat="1" applyFont="1" applyFill="1" applyBorder="1" applyAlignment="1">
      <alignment horizontal="center" vertical="center"/>
    </xf>
    <xf numFmtId="180" fontId="2" fillId="33" borderId="43" xfId="0" applyNumberFormat="1" applyFont="1" applyFill="1" applyBorder="1" applyAlignment="1">
      <alignment horizontal="center" vertical="center"/>
    </xf>
    <xf numFmtId="180" fontId="18" fillId="0" borderId="38" xfId="0" applyNumberFormat="1" applyFont="1" applyFill="1" applyBorder="1" applyAlignment="1">
      <alignment horizontal="center" vertical="center"/>
    </xf>
    <xf numFmtId="180" fontId="20" fillId="0" borderId="38" xfId="0" applyNumberFormat="1" applyFont="1" applyFill="1" applyBorder="1" applyAlignment="1">
      <alignment horizontal="center" vertical="center"/>
    </xf>
    <xf numFmtId="180" fontId="21" fillId="0" borderId="38" xfId="0" applyNumberFormat="1" applyFont="1" applyFill="1" applyBorder="1" applyAlignment="1">
      <alignment horizontal="center" vertical="center"/>
    </xf>
    <xf numFmtId="180" fontId="7" fillId="0" borderId="44" xfId="0" applyNumberFormat="1" applyFont="1" applyFill="1" applyBorder="1" applyAlignment="1">
      <alignment horizontal="center" vertical="center"/>
    </xf>
    <xf numFmtId="180" fontId="13" fillId="33" borderId="42" xfId="0" applyNumberFormat="1" applyFont="1" applyFill="1" applyBorder="1" applyAlignment="1">
      <alignment horizontal="center" vertical="center"/>
    </xf>
    <xf numFmtId="180" fontId="13" fillId="33" borderId="30" xfId="0" applyNumberFormat="1" applyFont="1" applyFill="1" applyBorder="1" applyAlignment="1">
      <alignment horizontal="center" vertical="center"/>
    </xf>
    <xf numFmtId="180" fontId="18" fillId="0" borderId="34" xfId="0" applyNumberFormat="1" applyFont="1" applyFill="1" applyBorder="1" applyAlignment="1">
      <alignment horizontal="center" vertical="center"/>
    </xf>
    <xf numFmtId="180" fontId="18" fillId="0" borderId="30" xfId="0" applyNumberFormat="1" applyFont="1" applyFill="1" applyBorder="1" applyAlignment="1">
      <alignment horizontal="center" vertical="center"/>
    </xf>
    <xf numFmtId="180" fontId="20" fillId="0" borderId="45" xfId="0" applyNumberFormat="1" applyFont="1" applyFill="1" applyBorder="1" applyAlignment="1">
      <alignment horizontal="center" vertical="center"/>
    </xf>
    <xf numFmtId="180" fontId="18" fillId="0" borderId="46" xfId="0" applyNumberFormat="1" applyFont="1" applyFill="1" applyBorder="1" applyAlignment="1">
      <alignment horizontal="center" vertical="center"/>
    </xf>
    <xf numFmtId="180" fontId="18" fillId="0" borderId="4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80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23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180" fontId="25" fillId="0" borderId="34" xfId="0" applyNumberFormat="1" applyFont="1" applyFill="1" applyBorder="1" applyAlignment="1">
      <alignment horizontal="center" vertical="center"/>
    </xf>
    <xf numFmtId="180" fontId="13" fillId="33" borderId="47" xfId="0" applyNumberFormat="1" applyFont="1" applyFill="1" applyBorder="1" applyAlignment="1">
      <alignment horizontal="center" vertical="center"/>
    </xf>
    <xf numFmtId="180" fontId="27" fillId="33" borderId="34" xfId="0" applyNumberFormat="1" applyFont="1" applyFill="1" applyBorder="1" applyAlignment="1">
      <alignment horizontal="center" vertical="center"/>
    </xf>
    <xf numFmtId="180" fontId="17" fillId="33" borderId="34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180" fontId="18" fillId="0" borderId="59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180" fontId="18" fillId="0" borderId="60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80" fontId="7" fillId="0" borderId="63" xfId="0" applyNumberFormat="1" applyFont="1" applyFill="1" applyBorder="1" applyAlignment="1">
      <alignment horizontal="center" vertical="center"/>
    </xf>
    <xf numFmtId="180" fontId="9" fillId="0" borderId="59" xfId="0" applyNumberFormat="1" applyFont="1" applyFill="1" applyBorder="1" applyAlignment="1">
      <alignment horizontal="center" vertical="center"/>
    </xf>
    <xf numFmtId="180" fontId="13" fillId="33" borderId="64" xfId="0" applyNumberFormat="1" applyFont="1" applyFill="1" applyBorder="1" applyAlignment="1">
      <alignment horizontal="center" vertical="center"/>
    </xf>
    <xf numFmtId="180" fontId="9" fillId="0" borderId="65" xfId="0" applyNumberFormat="1" applyFont="1" applyFill="1" applyBorder="1" applyAlignment="1">
      <alignment horizontal="center" vertical="center"/>
    </xf>
    <xf numFmtId="180" fontId="13" fillId="33" borderId="66" xfId="0" applyNumberFormat="1" applyFont="1" applyFill="1" applyBorder="1" applyAlignment="1">
      <alignment horizontal="center" vertical="center"/>
    </xf>
    <xf numFmtId="180" fontId="13" fillId="33" borderId="67" xfId="0" applyNumberFormat="1" applyFont="1" applyFill="1" applyBorder="1" applyAlignment="1">
      <alignment horizontal="center" vertical="center"/>
    </xf>
    <xf numFmtId="180" fontId="13" fillId="33" borderId="59" xfId="0" applyNumberFormat="1" applyFont="1" applyFill="1" applyBorder="1" applyAlignment="1">
      <alignment horizontal="center" vertical="center"/>
    </xf>
    <xf numFmtId="180" fontId="20" fillId="0" borderId="68" xfId="0" applyNumberFormat="1" applyFont="1" applyFill="1" applyBorder="1" applyAlignment="1">
      <alignment horizontal="center" vertical="center"/>
    </xf>
    <xf numFmtId="180" fontId="13" fillId="33" borderId="69" xfId="0" applyNumberFormat="1" applyFont="1" applyFill="1" applyBorder="1" applyAlignment="1">
      <alignment horizontal="center" vertical="center"/>
    </xf>
    <xf numFmtId="180" fontId="27" fillId="33" borderId="59" xfId="0" applyNumberFormat="1" applyFont="1" applyFill="1" applyBorder="1" applyAlignment="1">
      <alignment horizontal="center" vertical="center"/>
    </xf>
    <xf numFmtId="180" fontId="18" fillId="0" borderId="70" xfId="0" applyNumberFormat="1" applyFont="1" applyFill="1" applyBorder="1" applyAlignment="1">
      <alignment horizontal="center" vertical="center"/>
    </xf>
    <xf numFmtId="180" fontId="9" fillId="0" borderId="71" xfId="0" applyNumberFormat="1" applyFont="1" applyFill="1" applyBorder="1" applyAlignment="1">
      <alignment horizontal="center" vertical="center"/>
    </xf>
    <xf numFmtId="180" fontId="17" fillId="0" borderId="59" xfId="0" applyNumberFormat="1" applyFont="1" applyFill="1" applyBorder="1" applyAlignment="1">
      <alignment horizontal="center" vertical="center"/>
    </xf>
    <xf numFmtId="180" fontId="25" fillId="0" borderId="59" xfId="0" applyNumberFormat="1" applyFont="1" applyFill="1" applyBorder="1" applyAlignment="1">
      <alignment horizontal="center" vertical="center"/>
    </xf>
    <xf numFmtId="180" fontId="2" fillId="33" borderId="59" xfId="0" applyNumberFormat="1" applyFont="1" applyFill="1" applyBorder="1" applyAlignment="1">
      <alignment horizontal="center" vertical="center"/>
    </xf>
    <xf numFmtId="180" fontId="2" fillId="33" borderId="64" xfId="0" applyNumberFormat="1" applyFont="1" applyFill="1" applyBorder="1" applyAlignment="1">
      <alignment horizontal="center" vertical="center"/>
    </xf>
    <xf numFmtId="180" fontId="2" fillId="33" borderId="72" xfId="0" applyNumberFormat="1" applyFont="1" applyFill="1" applyBorder="1" applyAlignment="1">
      <alignment horizontal="center" vertical="center"/>
    </xf>
    <xf numFmtId="180" fontId="20" fillId="0" borderId="30" xfId="0" applyNumberFormat="1" applyFont="1" applyFill="1" applyBorder="1" applyAlignment="1">
      <alignment horizontal="center" vertical="center"/>
    </xf>
    <xf numFmtId="180" fontId="21" fillId="0" borderId="30" xfId="0" applyNumberFormat="1" applyFont="1" applyFill="1" applyBorder="1" applyAlignment="1">
      <alignment horizontal="center" vertical="center"/>
    </xf>
    <xf numFmtId="180" fontId="7" fillId="0" borderId="31" xfId="0" applyNumberFormat="1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horizontal="center" vertical="center"/>
    </xf>
    <xf numFmtId="180" fontId="7" fillId="0" borderId="66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66" xfId="0" applyNumberFormat="1" applyFont="1" applyFill="1" applyBorder="1" applyAlignment="1">
      <alignment horizontal="center" vertical="center"/>
    </xf>
    <xf numFmtId="180" fontId="7" fillId="0" borderId="67" xfId="0" applyNumberFormat="1" applyFont="1" applyFill="1" applyBorder="1" applyAlignment="1">
      <alignment horizontal="center" vertical="center"/>
    </xf>
    <xf numFmtId="0" fontId="14" fillId="0" borderId="72" xfId="0" applyFont="1" applyBorder="1" applyAlignment="1">
      <alignment vertical="center"/>
    </xf>
    <xf numFmtId="0" fontId="22" fillId="0" borderId="72" xfId="0" applyFont="1" applyBorder="1" applyAlignment="1">
      <alignment vertical="center" wrapText="1"/>
    </xf>
    <xf numFmtId="180" fontId="7" fillId="0" borderId="45" xfId="0" applyNumberFormat="1" applyFont="1" applyFill="1" applyBorder="1" applyAlignment="1">
      <alignment horizontal="center" vertical="center"/>
    </xf>
    <xf numFmtId="180" fontId="13" fillId="33" borderId="72" xfId="0" applyNumberFormat="1" applyFont="1" applyFill="1" applyBorder="1" applyAlignment="1">
      <alignment horizontal="center" vertical="center"/>
    </xf>
    <xf numFmtId="0" fontId="11" fillId="0" borderId="73" xfId="0" applyFont="1" applyBorder="1" applyAlignment="1">
      <alignment vertical="center"/>
    </xf>
    <xf numFmtId="0" fontId="22" fillId="0" borderId="38" xfId="0" applyFont="1" applyBorder="1" applyAlignment="1">
      <alignment vertical="center" wrapText="1"/>
    </xf>
    <xf numFmtId="180" fontId="13" fillId="33" borderId="31" xfId="0" applyNumberFormat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justify" vertical="center" wrapText="1"/>
    </xf>
    <xf numFmtId="180" fontId="7" fillId="0" borderId="42" xfId="0" applyNumberFormat="1" applyFont="1" applyFill="1" applyBorder="1" applyAlignment="1">
      <alignment horizontal="center" vertical="center"/>
    </xf>
    <xf numFmtId="180" fontId="13" fillId="33" borderId="0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center" vertical="center"/>
    </xf>
    <xf numFmtId="0" fontId="22" fillId="0" borderId="75" xfId="0" applyFont="1" applyBorder="1" applyAlignment="1">
      <alignment vertical="center" wrapText="1"/>
    </xf>
    <xf numFmtId="0" fontId="14" fillId="0" borderId="76" xfId="0" applyFont="1" applyBorder="1" applyAlignment="1">
      <alignment vertical="center"/>
    </xf>
    <xf numFmtId="0" fontId="22" fillId="0" borderId="77" xfId="0" applyFont="1" applyBorder="1" applyAlignment="1">
      <alignment vertical="center" wrapText="1"/>
    </xf>
    <xf numFmtId="180" fontId="9" fillId="0" borderId="64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80" fontId="13" fillId="33" borderId="78" xfId="0" applyNumberFormat="1" applyFont="1" applyFill="1" applyBorder="1" applyAlignment="1">
      <alignment horizontal="center" vertical="center"/>
    </xf>
    <xf numFmtId="180" fontId="7" fillId="0" borderId="79" xfId="0" applyNumberFormat="1" applyFont="1" applyFill="1" applyBorder="1" applyAlignment="1">
      <alignment horizontal="center" vertical="center"/>
    </xf>
    <xf numFmtId="180" fontId="13" fillId="33" borderId="73" xfId="0" applyNumberFormat="1" applyFont="1" applyFill="1" applyBorder="1" applyAlignment="1">
      <alignment horizontal="center" vertical="center"/>
    </xf>
    <xf numFmtId="180" fontId="13" fillId="33" borderId="80" xfId="0" applyNumberFormat="1" applyFont="1" applyFill="1" applyBorder="1" applyAlignment="1">
      <alignment horizontal="center" vertical="center"/>
    </xf>
    <xf numFmtId="180" fontId="16" fillId="0" borderId="70" xfId="0" applyNumberFormat="1" applyFont="1" applyFill="1" applyBorder="1" applyAlignment="1">
      <alignment horizontal="center" vertical="center"/>
    </xf>
    <xf numFmtId="180" fontId="17" fillId="0" borderId="30" xfId="0" applyNumberFormat="1" applyFont="1" applyFill="1" applyBorder="1" applyAlignment="1">
      <alignment horizontal="center" vertical="center"/>
    </xf>
    <xf numFmtId="180" fontId="17" fillId="33" borderId="64" xfId="0" applyNumberFormat="1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2:I69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2" spans="2:5" ht="77.25" customHeight="1">
      <c r="B2" s="1"/>
      <c r="C2" s="20"/>
      <c r="D2" s="20"/>
      <c r="E2" s="20" t="s">
        <v>121</v>
      </c>
    </row>
    <row r="3" spans="1:3" ht="15.75">
      <c r="A3" s="166" t="s">
        <v>0</v>
      </c>
      <c r="B3" s="166"/>
      <c r="C3" s="166"/>
    </row>
    <row r="4" spans="1:3" ht="15.75">
      <c r="A4" s="166" t="s">
        <v>1</v>
      </c>
      <c r="B4" s="166"/>
      <c r="C4" s="166"/>
    </row>
    <row r="5" spans="1:3" ht="15.75" customHeight="1" thickBot="1">
      <c r="A5" s="167" t="s">
        <v>91</v>
      </c>
      <c r="B5" s="167"/>
      <c r="C5" s="167"/>
    </row>
    <row r="6" spans="1:5" ht="12.75" customHeight="1" thickBot="1">
      <c r="A6" s="168" t="s">
        <v>2</v>
      </c>
      <c r="B6" s="170" t="s">
        <v>3</v>
      </c>
      <c r="C6" s="172" t="s">
        <v>86</v>
      </c>
      <c r="D6" s="160" t="s">
        <v>85</v>
      </c>
      <c r="E6" s="163" t="s">
        <v>84</v>
      </c>
    </row>
    <row r="7" spans="1:5" ht="12.75" customHeight="1" thickBot="1">
      <c r="A7" s="169"/>
      <c r="B7" s="171"/>
      <c r="C7" s="173"/>
      <c r="D7" s="161"/>
      <c r="E7" s="164"/>
    </row>
    <row r="8" spans="1:5" ht="12.75" customHeight="1" thickBot="1">
      <c r="A8" s="169"/>
      <c r="B8" s="171"/>
      <c r="C8" s="173"/>
      <c r="D8" s="161"/>
      <c r="E8" s="164"/>
    </row>
    <row r="9" spans="1:5" ht="12.75" customHeight="1" thickBot="1">
      <c r="A9" s="169"/>
      <c r="B9" s="171"/>
      <c r="C9" s="174"/>
      <c r="D9" s="162"/>
      <c r="E9" s="165"/>
    </row>
    <row r="10" spans="1:5" ht="13.5" thickBot="1">
      <c r="A10" s="85">
        <v>1</v>
      </c>
      <c r="B10" s="21">
        <v>2</v>
      </c>
      <c r="C10" s="46">
        <v>3</v>
      </c>
      <c r="D10" s="110">
        <v>4</v>
      </c>
      <c r="E10" s="110">
        <v>5</v>
      </c>
    </row>
    <row r="11" spans="1:5" ht="15.75" thickBot="1">
      <c r="A11" s="86" t="s">
        <v>4</v>
      </c>
      <c r="B11" s="22" t="s">
        <v>5</v>
      </c>
      <c r="C11" s="47">
        <f>C12+C17+C26+C36+C46</f>
        <v>-2.2737367544323206E-13</v>
      </c>
      <c r="D11" s="47">
        <f>SUM(D12+D17+D26+D28+D34+D36+D42+D45+D46+D49+D39)</f>
        <v>4736.200000000001</v>
      </c>
      <c r="E11" s="111">
        <f>D11+C11</f>
        <v>4736.200000000001</v>
      </c>
    </row>
    <row r="12" spans="1:5" ht="13.5" thickBot="1">
      <c r="A12" s="87" t="s">
        <v>6</v>
      </c>
      <c r="B12" s="23" t="s">
        <v>7</v>
      </c>
      <c r="C12" s="47">
        <f>C13</f>
        <v>0</v>
      </c>
      <c r="D12" s="48">
        <f>SUM(D14)</f>
        <v>1500</v>
      </c>
      <c r="E12" s="151">
        <f>D12+C12</f>
        <v>1500</v>
      </c>
    </row>
    <row r="13" spans="1:5" ht="13.5" thickBot="1">
      <c r="A13" s="88" t="s">
        <v>8</v>
      </c>
      <c r="B13" s="75" t="s">
        <v>9</v>
      </c>
      <c r="C13" s="47">
        <f>C14+C15+C16</f>
        <v>0</v>
      </c>
      <c r="D13" s="47">
        <f>D14+D15+D16</f>
        <v>1500</v>
      </c>
      <c r="E13" s="146">
        <f>E14+E15+E16</f>
        <v>1500</v>
      </c>
    </row>
    <row r="14" spans="1:5" ht="62.25" customHeight="1">
      <c r="A14" s="89" t="s">
        <v>93</v>
      </c>
      <c r="B14" s="76" t="s">
        <v>92</v>
      </c>
      <c r="C14" s="132">
        <v>0</v>
      </c>
      <c r="D14" s="153">
        <v>1500</v>
      </c>
      <c r="E14" s="153">
        <f>D14+C14</f>
        <v>1500</v>
      </c>
    </row>
    <row r="15" spans="1:5" ht="64.5" customHeight="1">
      <c r="A15" s="140" t="s">
        <v>94</v>
      </c>
      <c r="B15" s="143" t="s">
        <v>90</v>
      </c>
      <c r="C15" s="154">
        <v>0</v>
      </c>
      <c r="D15" s="155">
        <v>0</v>
      </c>
      <c r="E15" s="156">
        <f>D15+C15</f>
        <v>0</v>
      </c>
    </row>
    <row r="16" spans="1:5" ht="48.75" customHeight="1" thickBot="1">
      <c r="A16" s="90" t="s">
        <v>47</v>
      </c>
      <c r="B16" s="77" t="s">
        <v>59</v>
      </c>
      <c r="C16" s="131">
        <v>0</v>
      </c>
      <c r="D16" s="66">
        <v>0</v>
      </c>
      <c r="E16" s="113">
        <f>D16+C16</f>
        <v>0</v>
      </c>
    </row>
    <row r="17" spans="1:8" ht="32.25" customHeight="1" thickBot="1">
      <c r="A17" s="73" t="s">
        <v>97</v>
      </c>
      <c r="B17" s="78" t="s">
        <v>61</v>
      </c>
      <c r="C17" s="47">
        <f>C18+C22+C20+C24+C19+C21+C23+C25</f>
        <v>-2.2737367544323206E-13</v>
      </c>
      <c r="D17" s="47">
        <f>D18+D22+D20+D24</f>
        <v>2126.5000000000005</v>
      </c>
      <c r="E17" s="74">
        <f>E18+E19+E20+E21+E22+E23+E24+E25</f>
        <v>2126.5</v>
      </c>
      <c r="F17" s="2"/>
      <c r="G17" s="2"/>
      <c r="H17" s="2"/>
    </row>
    <row r="18" spans="1:5" ht="48.75" customHeight="1" thickBot="1">
      <c r="A18" s="79" t="s">
        <v>96</v>
      </c>
      <c r="B18" s="80" t="s">
        <v>62</v>
      </c>
      <c r="C18" s="138">
        <v>-732.7</v>
      </c>
      <c r="D18" s="66">
        <v>732.7</v>
      </c>
      <c r="E18" s="113">
        <f>D18+C18</f>
        <v>0</v>
      </c>
    </row>
    <row r="19" spans="1:5" ht="61.5" customHeight="1" thickBot="1">
      <c r="A19" s="79" t="s">
        <v>95</v>
      </c>
      <c r="B19" s="141" t="s">
        <v>98</v>
      </c>
      <c r="C19" s="147">
        <v>732.7</v>
      </c>
      <c r="D19" s="67"/>
      <c r="E19" s="67">
        <f>D19+C19</f>
        <v>732.7</v>
      </c>
    </row>
    <row r="20" spans="1:5" ht="57.75" customHeight="1" thickBot="1">
      <c r="A20" s="79" t="s">
        <v>100</v>
      </c>
      <c r="B20" s="80" t="s">
        <v>63</v>
      </c>
      <c r="C20" s="131">
        <v>-6.4</v>
      </c>
      <c r="D20" s="142">
        <v>6.4</v>
      </c>
      <c r="E20" s="142">
        <f>D20+C20</f>
        <v>0</v>
      </c>
    </row>
    <row r="21" spans="1:5" ht="75" customHeight="1" thickBot="1">
      <c r="A21" s="136" t="s">
        <v>99</v>
      </c>
      <c r="B21" s="137" t="s">
        <v>101</v>
      </c>
      <c r="C21" s="144">
        <v>6.4</v>
      </c>
      <c r="D21" s="113"/>
      <c r="E21" s="113">
        <f>D21+C21</f>
        <v>6.4</v>
      </c>
    </row>
    <row r="22" spans="1:5" ht="48.75" customHeight="1" thickBot="1">
      <c r="A22" s="136" t="s">
        <v>102</v>
      </c>
      <c r="B22" s="137" t="s">
        <v>57</v>
      </c>
      <c r="C22" s="138">
        <v>-1527.9</v>
      </c>
      <c r="D22" s="139">
        <v>1527.9</v>
      </c>
      <c r="E22" s="139">
        <f>D22+C22</f>
        <v>0</v>
      </c>
    </row>
    <row r="23" spans="1:5" ht="65.25" customHeight="1" thickBot="1">
      <c r="A23" s="79" t="s">
        <v>103</v>
      </c>
      <c r="B23" s="148" t="s">
        <v>104</v>
      </c>
      <c r="C23" s="146">
        <v>1527.9</v>
      </c>
      <c r="D23" s="67"/>
      <c r="E23" s="67">
        <f>C23+D23</f>
        <v>1527.9</v>
      </c>
    </row>
    <row r="24" spans="1:5" ht="48.75" customHeight="1" thickBot="1">
      <c r="A24" s="149" t="s">
        <v>106</v>
      </c>
      <c r="B24" s="150" t="s">
        <v>87</v>
      </c>
      <c r="C24" s="146">
        <v>140.5</v>
      </c>
      <c r="D24" s="145">
        <v>-140.5</v>
      </c>
      <c r="E24" s="67">
        <f>D24+C24</f>
        <v>0</v>
      </c>
    </row>
    <row r="25" spans="1:5" ht="68.25" customHeight="1" thickBot="1">
      <c r="A25" s="79" t="s">
        <v>105</v>
      </c>
      <c r="B25" s="80" t="s">
        <v>107</v>
      </c>
      <c r="C25" s="146">
        <v>-140.5</v>
      </c>
      <c r="D25" s="67"/>
      <c r="E25" s="67">
        <f>D25+C25</f>
        <v>-140.5</v>
      </c>
    </row>
    <row r="26" spans="1:5" ht="21.75" customHeight="1" thickBot="1">
      <c r="A26" s="87" t="s">
        <v>10</v>
      </c>
      <c r="B26" s="23" t="s">
        <v>11</v>
      </c>
      <c r="C26" s="131">
        <f aca="true" t="shared" si="0" ref="C26:C67">E26-D26</f>
        <v>0</v>
      </c>
      <c r="D26" s="68">
        <f>D27</f>
        <v>10</v>
      </c>
      <c r="E26" s="100">
        <f>E27</f>
        <v>10</v>
      </c>
    </row>
    <row r="27" spans="1:5" ht="22.5" customHeight="1" thickBot="1">
      <c r="A27" s="91" t="s">
        <v>58</v>
      </c>
      <c r="B27" s="24" t="s">
        <v>60</v>
      </c>
      <c r="C27" s="47">
        <v>0</v>
      </c>
      <c r="D27" s="51">
        <v>10</v>
      </c>
      <c r="E27" s="114">
        <f>D27+C27</f>
        <v>10</v>
      </c>
    </row>
    <row r="28" spans="1:5" ht="13.5" thickBot="1">
      <c r="A28" s="92" t="s">
        <v>12</v>
      </c>
      <c r="B28" s="23" t="s">
        <v>13</v>
      </c>
      <c r="C28" s="47">
        <f t="shared" si="0"/>
        <v>0</v>
      </c>
      <c r="D28" s="68">
        <f>SUM(D29:D33)</f>
        <v>55.7</v>
      </c>
      <c r="E28" s="100">
        <f>SUM(E29:E33)</f>
        <v>55.7</v>
      </c>
    </row>
    <row r="29" spans="1:9" ht="30" customHeight="1">
      <c r="A29" s="93" t="s">
        <v>14</v>
      </c>
      <c r="B29" s="25" t="s">
        <v>64</v>
      </c>
      <c r="C29" s="132">
        <v>0</v>
      </c>
      <c r="D29" s="49">
        <v>23.7</v>
      </c>
      <c r="E29" s="115">
        <v>23.7</v>
      </c>
      <c r="F29" s="2"/>
      <c r="G29" s="2"/>
      <c r="H29" s="2"/>
      <c r="I29" s="2"/>
    </row>
    <row r="30" spans="1:9" ht="38.25" customHeight="1">
      <c r="A30" s="94" t="s">
        <v>56</v>
      </c>
      <c r="B30" s="36" t="s">
        <v>65</v>
      </c>
      <c r="C30" s="135">
        <f t="shared" si="0"/>
        <v>0</v>
      </c>
      <c r="D30" s="82">
        <v>0</v>
      </c>
      <c r="E30" s="82">
        <v>0</v>
      </c>
      <c r="F30" s="2"/>
      <c r="G30" s="2"/>
      <c r="H30" s="2"/>
      <c r="I30" s="2"/>
    </row>
    <row r="31" spans="1:9" ht="45" customHeight="1">
      <c r="A31" s="94" t="s">
        <v>53</v>
      </c>
      <c r="B31" s="36" t="s">
        <v>80</v>
      </c>
      <c r="C31" s="135">
        <f t="shared" si="0"/>
        <v>0</v>
      </c>
      <c r="D31" s="82">
        <v>0</v>
      </c>
      <c r="E31" s="82">
        <v>0</v>
      </c>
      <c r="F31" s="2"/>
      <c r="G31" s="2"/>
      <c r="H31" s="2"/>
      <c r="I31" s="2"/>
    </row>
    <row r="32" spans="1:9" ht="34.5" customHeight="1">
      <c r="A32" s="94" t="s">
        <v>52</v>
      </c>
      <c r="B32" s="35" t="s">
        <v>49</v>
      </c>
      <c r="C32" s="135">
        <f t="shared" si="0"/>
        <v>0</v>
      </c>
      <c r="D32" s="53">
        <v>8</v>
      </c>
      <c r="E32" s="82">
        <v>8</v>
      </c>
      <c r="F32" s="3"/>
      <c r="G32" s="3"/>
      <c r="H32" s="3"/>
      <c r="I32" s="3"/>
    </row>
    <row r="33" spans="1:9" ht="34.5" customHeight="1" thickBot="1">
      <c r="A33" s="95" t="s">
        <v>50</v>
      </c>
      <c r="B33" s="34" t="s">
        <v>51</v>
      </c>
      <c r="C33" s="131">
        <f t="shared" si="0"/>
        <v>0</v>
      </c>
      <c r="D33" s="52">
        <v>24</v>
      </c>
      <c r="E33" s="116">
        <v>24</v>
      </c>
      <c r="F33" s="3"/>
      <c r="G33" s="3"/>
      <c r="H33" s="3"/>
      <c r="I33" s="3"/>
    </row>
    <row r="34" spans="1:9" ht="22.5" customHeight="1" thickBot="1">
      <c r="A34" s="27" t="s">
        <v>15</v>
      </c>
      <c r="B34" s="28" t="s">
        <v>16</v>
      </c>
      <c r="C34" s="47">
        <f t="shared" si="0"/>
        <v>0</v>
      </c>
      <c r="D34" s="62">
        <f>D35</f>
        <v>19</v>
      </c>
      <c r="E34" s="69">
        <f>E35</f>
        <v>19</v>
      </c>
      <c r="F34" s="4"/>
      <c r="G34" s="5"/>
      <c r="H34" s="5"/>
      <c r="I34" s="5"/>
    </row>
    <row r="35" spans="1:5" ht="51.75" customHeight="1" thickBot="1">
      <c r="A35" s="96" t="s">
        <v>17</v>
      </c>
      <c r="B35" s="15" t="s">
        <v>66</v>
      </c>
      <c r="C35" s="47">
        <f t="shared" si="0"/>
        <v>0</v>
      </c>
      <c r="D35" s="50">
        <v>19</v>
      </c>
      <c r="E35" s="117">
        <v>19</v>
      </c>
    </row>
    <row r="36" spans="1:5" ht="36" customHeight="1" thickBot="1">
      <c r="A36" s="97" t="s">
        <v>18</v>
      </c>
      <c r="B36" s="29" t="s">
        <v>19</v>
      </c>
      <c r="C36" s="47">
        <f t="shared" si="0"/>
        <v>0</v>
      </c>
      <c r="D36" s="70">
        <f>SUM(D37:D38)</f>
        <v>990</v>
      </c>
      <c r="E36" s="118">
        <f>SUM(E37:E38)</f>
        <v>990</v>
      </c>
    </row>
    <row r="37" spans="1:5" ht="48.75" customHeight="1" thickBot="1">
      <c r="A37" s="30" t="s">
        <v>20</v>
      </c>
      <c r="B37" s="31" t="s">
        <v>79</v>
      </c>
      <c r="C37" s="47">
        <f t="shared" si="0"/>
        <v>0</v>
      </c>
      <c r="D37" s="54">
        <v>0</v>
      </c>
      <c r="E37" s="67">
        <v>0</v>
      </c>
    </row>
    <row r="38" spans="1:5" ht="57.75" customHeight="1" thickBot="1">
      <c r="A38" s="98" t="s">
        <v>21</v>
      </c>
      <c r="B38" s="8" t="s">
        <v>78</v>
      </c>
      <c r="C38" s="47">
        <v>0</v>
      </c>
      <c r="D38" s="48">
        <v>990</v>
      </c>
      <c r="E38" s="112">
        <v>990</v>
      </c>
    </row>
    <row r="39" spans="1:5" ht="36" customHeight="1" thickBot="1">
      <c r="A39" s="87" t="s">
        <v>22</v>
      </c>
      <c r="B39" s="9" t="s">
        <v>23</v>
      </c>
      <c r="C39" s="47">
        <f t="shared" si="0"/>
        <v>0</v>
      </c>
      <c r="D39" s="68">
        <f>SUM(D40:D41)</f>
        <v>35</v>
      </c>
      <c r="E39" s="100">
        <f>SUM(E40:E41)</f>
        <v>35</v>
      </c>
    </row>
    <row r="40" spans="1:5" ht="35.25" customHeight="1" thickBot="1">
      <c r="A40" s="89" t="s">
        <v>24</v>
      </c>
      <c r="B40" s="32" t="s">
        <v>77</v>
      </c>
      <c r="C40" s="47">
        <f t="shared" si="0"/>
        <v>0</v>
      </c>
      <c r="D40" s="49">
        <v>35</v>
      </c>
      <c r="E40" s="115">
        <v>35</v>
      </c>
    </row>
    <row r="41" spans="1:5" ht="23.25" customHeight="1" thickBot="1">
      <c r="A41" s="99" t="s">
        <v>48</v>
      </c>
      <c r="B41" s="33" t="s">
        <v>76</v>
      </c>
      <c r="C41" s="47">
        <f t="shared" si="0"/>
        <v>0</v>
      </c>
      <c r="D41" s="55">
        <v>0</v>
      </c>
      <c r="E41" s="119">
        <v>0</v>
      </c>
    </row>
    <row r="42" spans="1:5" ht="30.75" customHeight="1" thickBot="1">
      <c r="A42" s="92" t="s">
        <v>25</v>
      </c>
      <c r="B42" s="14" t="s">
        <v>26</v>
      </c>
      <c r="C42" s="47">
        <f t="shared" si="0"/>
        <v>0</v>
      </c>
      <c r="D42" s="68">
        <f>SUM(D43:D44)</f>
        <v>0</v>
      </c>
      <c r="E42" s="100">
        <f>SUM(E43:E44)</f>
        <v>0</v>
      </c>
    </row>
    <row r="43" spans="1:5" ht="53.25" customHeight="1" thickBot="1">
      <c r="A43" s="101" t="s">
        <v>27</v>
      </c>
      <c r="B43" s="32" t="s">
        <v>82</v>
      </c>
      <c r="C43" s="47">
        <f t="shared" si="0"/>
        <v>0</v>
      </c>
      <c r="D43" s="49">
        <v>0</v>
      </c>
      <c r="E43" s="115">
        <v>0</v>
      </c>
    </row>
    <row r="44" spans="1:5" ht="43.5" customHeight="1" thickBot="1">
      <c r="A44" s="102" t="s">
        <v>28</v>
      </c>
      <c r="B44" s="8" t="s">
        <v>75</v>
      </c>
      <c r="C44" s="47">
        <f t="shared" si="0"/>
        <v>0</v>
      </c>
      <c r="D44" s="50">
        <v>0</v>
      </c>
      <c r="E44" s="117">
        <v>0</v>
      </c>
    </row>
    <row r="45" spans="1:5" ht="24" customHeight="1" thickBot="1">
      <c r="A45" s="103" t="s">
        <v>29</v>
      </c>
      <c r="B45" s="7" t="s">
        <v>30</v>
      </c>
      <c r="C45" s="47">
        <f t="shared" si="0"/>
        <v>0</v>
      </c>
      <c r="D45" s="84">
        <v>0</v>
      </c>
      <c r="E45" s="159">
        <v>0</v>
      </c>
    </row>
    <row r="46" spans="1:5" ht="24" customHeight="1" thickBot="1">
      <c r="A46" s="103" t="s">
        <v>31</v>
      </c>
      <c r="B46" s="7" t="s">
        <v>32</v>
      </c>
      <c r="C46" s="47">
        <f>C48</f>
        <v>0</v>
      </c>
      <c r="D46" s="72">
        <f>D47</f>
        <v>0</v>
      </c>
      <c r="E46" s="69">
        <f>E47</f>
        <v>0</v>
      </c>
    </row>
    <row r="47" spans="1:5" ht="36.75" customHeight="1" thickBot="1">
      <c r="A47" s="105" t="s">
        <v>33</v>
      </c>
      <c r="B47" s="6" t="s">
        <v>74</v>
      </c>
      <c r="C47" s="47">
        <f t="shared" si="0"/>
        <v>0</v>
      </c>
      <c r="D47" s="50">
        <v>0</v>
      </c>
      <c r="E47" s="117">
        <v>0</v>
      </c>
    </row>
    <row r="48" spans="1:5" ht="36.75" customHeight="1" thickBot="1">
      <c r="A48" s="105" t="s">
        <v>88</v>
      </c>
      <c r="B48" s="6" t="s">
        <v>89</v>
      </c>
      <c r="C48" s="47">
        <v>0</v>
      </c>
      <c r="D48" s="50">
        <v>0</v>
      </c>
      <c r="E48" s="117">
        <v>0</v>
      </c>
    </row>
    <row r="49" spans="1:5" ht="24" customHeight="1" thickBot="1">
      <c r="A49" s="106" t="s">
        <v>34</v>
      </c>
      <c r="B49" s="10" t="s">
        <v>35</v>
      </c>
      <c r="C49" s="47">
        <f t="shared" si="0"/>
        <v>0</v>
      </c>
      <c r="D49" s="83">
        <v>0</v>
      </c>
      <c r="E49" s="120">
        <v>0</v>
      </c>
    </row>
    <row r="50" spans="1:5" ht="24" customHeight="1" thickBot="1">
      <c r="A50" s="87" t="s">
        <v>36</v>
      </c>
      <c r="B50" s="11" t="s">
        <v>37</v>
      </c>
      <c r="C50" s="47">
        <f t="shared" si="0"/>
        <v>500</v>
      </c>
      <c r="D50" s="71">
        <f>D51+D64+D66</f>
        <v>19014.4</v>
      </c>
      <c r="E50" s="121">
        <f>E51+E64+E66</f>
        <v>19514.4</v>
      </c>
    </row>
    <row r="51" spans="1:5" ht="28.5" customHeight="1" thickBot="1">
      <c r="A51" s="87" t="s">
        <v>38</v>
      </c>
      <c r="B51" s="12" t="s">
        <v>39</v>
      </c>
      <c r="C51" s="47">
        <f t="shared" si="0"/>
        <v>500</v>
      </c>
      <c r="D51" s="72">
        <f>D52+D54+D55+D59</f>
        <v>19014.4</v>
      </c>
      <c r="E51" s="104">
        <f>E52+E54+E55+E59</f>
        <v>19514.4</v>
      </c>
    </row>
    <row r="52" spans="1:5" ht="24" customHeight="1" thickBot="1">
      <c r="A52" s="107" t="s">
        <v>112</v>
      </c>
      <c r="B52" s="13" t="s">
        <v>40</v>
      </c>
      <c r="C52" s="134">
        <v>0</v>
      </c>
      <c r="D52" s="56">
        <f>D53</f>
        <v>18417.1</v>
      </c>
      <c r="E52" s="122">
        <f>E53</f>
        <v>18417.1</v>
      </c>
    </row>
    <row r="53" spans="1:5" ht="29.25" customHeight="1" thickBot="1" thickTop="1">
      <c r="A53" s="108" t="s">
        <v>111</v>
      </c>
      <c r="B53" s="26" t="s">
        <v>81</v>
      </c>
      <c r="C53" s="133">
        <v>0</v>
      </c>
      <c r="D53" s="50">
        <v>18417.1</v>
      </c>
      <c r="E53" s="117">
        <v>18417.1</v>
      </c>
    </row>
    <row r="54" spans="1:5" ht="26.25" customHeight="1" thickBot="1">
      <c r="A54" s="92" t="s">
        <v>110</v>
      </c>
      <c r="B54" s="14" t="s">
        <v>83</v>
      </c>
      <c r="C54" s="47">
        <f t="shared" si="0"/>
        <v>0</v>
      </c>
      <c r="D54" s="57">
        <v>0</v>
      </c>
      <c r="E54" s="157">
        <v>0</v>
      </c>
    </row>
    <row r="55" spans="1:5" ht="26.25" customHeight="1" thickBot="1">
      <c r="A55" s="103" t="s">
        <v>109</v>
      </c>
      <c r="B55" s="7" t="s">
        <v>41</v>
      </c>
      <c r="C55" s="47">
        <f t="shared" si="0"/>
        <v>0</v>
      </c>
      <c r="D55" s="58">
        <f>SUM(D56:D58)</f>
        <v>226.9</v>
      </c>
      <c r="E55" s="158">
        <f>SUM(E56:E58)</f>
        <v>226.9</v>
      </c>
    </row>
    <row r="56" spans="1:5" ht="26.25" customHeight="1" thickBot="1">
      <c r="A56" s="103" t="s">
        <v>108</v>
      </c>
      <c r="B56" s="152" t="s">
        <v>120</v>
      </c>
      <c r="C56" s="47">
        <v>0</v>
      </c>
      <c r="D56" s="58">
        <v>1.1</v>
      </c>
      <c r="E56" s="123">
        <v>1.1</v>
      </c>
    </row>
    <row r="57" spans="1:5" ht="36" customHeight="1" thickBot="1">
      <c r="A57" s="105" t="s">
        <v>113</v>
      </c>
      <c r="B57" s="6" t="s">
        <v>73</v>
      </c>
      <c r="C57" s="47">
        <f t="shared" si="0"/>
        <v>0</v>
      </c>
      <c r="D57" s="50">
        <v>8</v>
      </c>
      <c r="E57" s="117">
        <v>8</v>
      </c>
    </row>
    <row r="58" spans="1:5" ht="36" customHeight="1" thickBot="1">
      <c r="A58" s="102" t="s">
        <v>114</v>
      </c>
      <c r="B58" s="15" t="s">
        <v>72</v>
      </c>
      <c r="C58" s="47">
        <v>0</v>
      </c>
      <c r="D58" s="50">
        <v>217.8</v>
      </c>
      <c r="E58" s="117">
        <v>217.8</v>
      </c>
    </row>
    <row r="59" spans="1:5" ht="25.5" customHeight="1" thickBot="1">
      <c r="A59" s="103" t="s">
        <v>115</v>
      </c>
      <c r="B59" s="7" t="s">
        <v>42</v>
      </c>
      <c r="C59" s="47">
        <f t="shared" si="0"/>
        <v>500</v>
      </c>
      <c r="D59" s="81">
        <f>SUM(D60:D63)</f>
        <v>370.4</v>
      </c>
      <c r="E59" s="124">
        <f>SUM(E60:E63)</f>
        <v>870.4</v>
      </c>
    </row>
    <row r="60" spans="1:5" ht="66.75" customHeight="1" hidden="1">
      <c r="A60" s="98" t="s">
        <v>43</v>
      </c>
      <c r="B60" s="16" t="s">
        <v>44</v>
      </c>
      <c r="C60" s="47">
        <f t="shared" si="0"/>
        <v>0</v>
      </c>
      <c r="D60" s="59">
        <v>0</v>
      </c>
      <c r="E60" s="125">
        <v>0</v>
      </c>
    </row>
    <row r="61" spans="1:5" ht="36" customHeight="1" thickBot="1">
      <c r="A61" s="102" t="s">
        <v>116</v>
      </c>
      <c r="B61" s="8" t="s">
        <v>71</v>
      </c>
      <c r="C61" s="47">
        <f t="shared" si="0"/>
        <v>0</v>
      </c>
      <c r="D61" s="59">
        <v>0</v>
      </c>
      <c r="E61" s="125">
        <v>0</v>
      </c>
    </row>
    <row r="62" spans="1:5" ht="43.5" customHeight="1" thickBot="1">
      <c r="A62" s="109" t="s">
        <v>117</v>
      </c>
      <c r="B62" s="37" t="s">
        <v>70</v>
      </c>
      <c r="C62" s="47">
        <f t="shared" si="0"/>
        <v>0</v>
      </c>
      <c r="D62" s="60">
        <v>304.4</v>
      </c>
      <c r="E62" s="126">
        <v>304.4</v>
      </c>
    </row>
    <row r="63" spans="1:5" ht="30.75" customHeight="1" thickBot="1">
      <c r="A63" s="38" t="s">
        <v>118</v>
      </c>
      <c r="B63" s="39" t="s">
        <v>67</v>
      </c>
      <c r="C63" s="47">
        <v>0</v>
      </c>
      <c r="D63" s="61">
        <v>66</v>
      </c>
      <c r="E63" s="127">
        <v>566</v>
      </c>
    </row>
    <row r="64" spans="1:5" ht="34.5" customHeight="1" thickBot="1">
      <c r="A64" s="43" t="s">
        <v>45</v>
      </c>
      <c r="B64" s="41" t="s">
        <v>69</v>
      </c>
      <c r="C64" s="47">
        <f t="shared" si="0"/>
        <v>0</v>
      </c>
      <c r="D64" s="62">
        <v>0</v>
      </c>
      <c r="E64" s="69">
        <v>0</v>
      </c>
    </row>
    <row r="65" spans="1:5" ht="51.75" customHeight="1" thickBot="1">
      <c r="A65" s="43" t="s">
        <v>55</v>
      </c>
      <c r="B65" s="41" t="s">
        <v>54</v>
      </c>
      <c r="C65" s="47">
        <f t="shared" si="0"/>
        <v>0</v>
      </c>
      <c r="D65" s="63">
        <f>D66</f>
        <v>0</v>
      </c>
      <c r="E65" s="128">
        <f>E66</f>
        <v>0</v>
      </c>
    </row>
    <row r="66" spans="1:5" ht="38.25" customHeight="1" thickBot="1">
      <c r="A66" s="44" t="s">
        <v>119</v>
      </c>
      <c r="B66" s="42" t="s">
        <v>68</v>
      </c>
      <c r="C66" s="47">
        <f t="shared" si="0"/>
        <v>0</v>
      </c>
      <c r="D66" s="64">
        <v>0</v>
      </c>
      <c r="E66" s="129">
        <v>0</v>
      </c>
    </row>
    <row r="67" spans="1:5" ht="13.5" thickBot="1">
      <c r="A67" s="45"/>
      <c r="B67" s="40" t="s">
        <v>46</v>
      </c>
      <c r="C67" s="47">
        <f t="shared" si="0"/>
        <v>500</v>
      </c>
      <c r="D67" s="65">
        <f>D11+D50+D64+D65</f>
        <v>23750.600000000002</v>
      </c>
      <c r="E67" s="130">
        <f>E11+E50+E64+E65</f>
        <v>24250.600000000002</v>
      </c>
    </row>
    <row r="68" spans="1:3" ht="12.75">
      <c r="A68" s="17"/>
      <c r="B68" s="18"/>
      <c r="C68" s="18"/>
    </row>
    <row r="69" ht="12.75">
      <c r="A69" s="19"/>
    </row>
  </sheetData>
  <sheetProtection selectLockedCells="1" selectUnlockedCells="1"/>
  <mergeCells count="8">
    <mergeCell ref="D6:D9"/>
    <mergeCell ref="E6:E9"/>
    <mergeCell ref="A3:C3"/>
    <mergeCell ref="A4:C4"/>
    <mergeCell ref="A5:C5"/>
    <mergeCell ref="A6:A9"/>
    <mergeCell ref="B6:B9"/>
    <mergeCell ref="C6:C9"/>
  </mergeCells>
  <printOptions/>
  <pageMargins left="0.6299212598425197" right="0.2362204724409449" top="0.15748031496062992" bottom="0.1968503937007874" header="0.196850393700787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NLN 2</dc:creator>
  <cp:keywords/>
  <dc:description/>
  <cp:lastModifiedBy>User</cp:lastModifiedBy>
  <cp:lastPrinted>2019-02-04T08:32:22Z</cp:lastPrinted>
  <dcterms:created xsi:type="dcterms:W3CDTF">2016-10-19T09:26:44Z</dcterms:created>
  <dcterms:modified xsi:type="dcterms:W3CDTF">2019-02-04T08:33:17Z</dcterms:modified>
  <cp:category/>
  <cp:version/>
  <cp:contentType/>
  <cp:contentStatus/>
</cp:coreProperties>
</file>